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120" yWindow="225" windowWidth="21825" windowHeight="14115" activeTab="0"/>
  </bookViews>
  <sheets>
    <sheet name="Subvenciones recibidas 2020" sheetId="1" r:id="rId1"/>
  </sheets>
  <definedNames>
    <definedName name="_xlnm.Print_Area" localSheetId="0">'Subvenciones recibidas 2020'!$B$1:$S$36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<sst xmlns="http://schemas.openxmlformats.org/spreadsheetml/2006/main" count="123" uniqueCount="68">
  <si>
    <t>EJERCICIO: 2020</t>
  </si>
  <si>
    <t>RELACIÓN DE APORTACIONES DINERARIAS Y SUBVENCIONES RECIBIDAS</t>
  </si>
  <si>
    <t>Clase (1)</t>
  </si>
  <si>
    <t>Tipo (2)</t>
  </si>
  <si>
    <t>Actividad / objetivo (3)</t>
  </si>
  <si>
    <t>Instrumento             (4)</t>
  </si>
  <si>
    <t>Órgano                               (5)</t>
  </si>
  <si>
    <t>Fecha Con. (6)</t>
  </si>
  <si>
    <t>Importe Con. (7)</t>
  </si>
  <si>
    <t>% Activ. (8)</t>
  </si>
  <si>
    <t>Cofinan. (9)</t>
  </si>
  <si>
    <t>Plazo Apli. (10)</t>
  </si>
  <si>
    <t>Plazo Just. (11)</t>
  </si>
  <si>
    <t>Importe rec. (12)</t>
  </si>
  <si>
    <t>Gastos Eje. (13)</t>
  </si>
  <si>
    <t>Gastos Tot.           (14)</t>
  </si>
  <si>
    <t>Ingresos Eje. (15)</t>
  </si>
  <si>
    <t xml:space="preserve">Ingresos  Tot (16) </t>
  </si>
  <si>
    <t>Reinte- gros (17)</t>
  </si>
  <si>
    <t>Fecha Reint. (18)</t>
  </si>
  <si>
    <t>AD</t>
  </si>
  <si>
    <t>E</t>
  </si>
  <si>
    <t>Mantenimiento Centros</t>
  </si>
  <si>
    <t xml:space="preserve">ORDEN </t>
  </si>
  <si>
    <t>Consejería de Derechos Sociales, Igualdad, Diversidad y Juventud</t>
  </si>
  <si>
    <t>NO</t>
  </si>
  <si>
    <t>01/01/2020-31/12/2020</t>
  </si>
  <si>
    <t>Gestión y Mantenimiento de FUCAS</t>
  </si>
  <si>
    <t>S</t>
  </si>
  <si>
    <t>CPEE Concertado La Casita</t>
  </si>
  <si>
    <t>RESOLUCIÓN</t>
  </si>
  <si>
    <t>Cabildo de Gran Canaria</t>
  </si>
  <si>
    <t>C</t>
  </si>
  <si>
    <t>Programa de Mejora Patrimonial, Ejercicio 2020</t>
  </si>
  <si>
    <t>ORDEN</t>
  </si>
  <si>
    <t>Compensación de Ejercicios Anteriores</t>
  </si>
  <si>
    <t>Reforma y Equipamiento de Centros Propios, ejercicio 2020</t>
  </si>
  <si>
    <t>Atención Sociosanitaria a Personas Incapacitadas Judicialmente</t>
  </si>
  <si>
    <t>ORDEN 056/20</t>
  </si>
  <si>
    <t>21/09/2020 BOC 193</t>
  </si>
  <si>
    <t>01/10/2020-31/12/2020</t>
  </si>
  <si>
    <t>01/01/2021-30/06/2021</t>
  </si>
  <si>
    <t>Servicio Terapehutico de Rehabilitacion y Transporte a los menores y jovenes escolarizados en el CPEE Concertado La Casita</t>
  </si>
  <si>
    <t>Consejería de Sanidad</t>
  </si>
  <si>
    <t>Concierto Educativo CPEE Concertado La Casita Cursos 2017/2018 a 2022/2023</t>
  </si>
  <si>
    <t>CONCIERTO</t>
  </si>
  <si>
    <t>Consejeria de Educación, Universidades, Cultura y Deportes</t>
  </si>
  <si>
    <t>01/01-31/08/2020= 15/11/2021</t>
  </si>
  <si>
    <t>01/09-31/12/2020= 15/11/2022</t>
  </si>
  <si>
    <t>Recoge todas las aportaciones dinerarias o subvenciones concedidas en el presente ejercicio así como aquellas concedidas en ejercicios anteriores y cuyo plazo de aplicación y/o justificación continúa en el presente ejercicio, tanto de la CAC como de otras instituciones.</t>
  </si>
  <si>
    <t>(1) Clase: Señalar si trata de una Aportación Dineraria (AD), Subvención (S) o Ayuda (A)</t>
  </si>
  <si>
    <t>(10) Plazo de Aplicación del importe concedido. En caso de haberse prorrogado se indicará la última fecha</t>
  </si>
  <si>
    <t>(2) Tipo: Explotación (E) o Capital (C)</t>
  </si>
  <si>
    <t>(11) Plazo de justificación del mismo. En caso de haberse prorrogado se indicará la última fecha</t>
  </si>
  <si>
    <t>(3) Breve descripción de la Actividad financiada</t>
  </si>
  <si>
    <t>(12) Importe recibido en el presente ejercicio y anteriores</t>
  </si>
  <si>
    <t>(4)  Instrumento jurídico por el que se concede la misma</t>
  </si>
  <si>
    <t>(13) Gastos justificativos de la Aportación Dineraria del ejercicio</t>
  </si>
  <si>
    <t>(5) Órgano que otorga la misma</t>
  </si>
  <si>
    <t>(14) Gastos Totales justificativos de la Aportación Dineraria</t>
  </si>
  <si>
    <t>(6) Fecha en la que se concede la subvención</t>
  </si>
  <si>
    <t xml:space="preserve">(15) Ingresos del ejercicio imputables a la subvención </t>
  </si>
  <si>
    <t>(7) Importe Concedido</t>
  </si>
  <si>
    <t>(16) Ingresos Totales imputables a la subvención del presente ejercicio y anteriores</t>
  </si>
  <si>
    <t>(8) Porcentaje financiado por la aportación dinerario o subvención</t>
  </si>
  <si>
    <t>(17) Reintegros realizados por la entidad</t>
  </si>
  <si>
    <t>(9) Si está cofinanciada por Fondos Europeos indicar cual y porcentaje</t>
  </si>
  <si>
    <t>(18) Fecha del reintegro relizado por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</si>
</sst>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0" fontId="6" fillId="0" borderId="1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/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0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6" fillId="0" borderId="1" xfId="0" applyFont="1" applyBorder="1" applyAlignment="1">
      <alignment horizontal="justify" vertical="center" wrapText="1"/>
    </xf>
    <xf numFmtId="0" fontId="9" fillId="0" borderId="0" xfId="0" applyFont="1"/>
    <xf numFmtId="14" fontId="10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3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/>
    <xf numFmtId="164" fontId="11" fillId="0" borderId="0" xfId="0" applyNumberFormat="1" applyFont="1"/>
    <xf numFmtId="0" fontId="11" fillId="0" borderId="5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2" fillId="0" borderId="0" xfId="0" applyNumberFormat="1" applyFont="1"/>
    <xf numFmtId="164" fontId="0" fillId="0" borderId="0" xfId="0" applyNumberFormat="1" applyFont="1"/>
    <xf numFmtId="49" fontId="0" fillId="0" borderId="0" xfId="0" applyNumberFormat="1" applyAlignment="1">
      <alignment horizontal="center"/>
    </xf>
    <xf numFmtId="14" fontId="6" fillId="3" borderId="8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0" fontId="6" fillId="0" borderId="8" xfId="0" applyNumberFormat="1" applyFont="1" applyBorder="1" applyAlignment="1">
      <alignment horizontal="right" vertical="center"/>
    </xf>
    <xf numFmtId="10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10" fontId="6" fillId="3" borderId="8" xfId="0" applyNumberFormat="1" applyFont="1" applyFill="1" applyBorder="1" applyAlignment="1">
      <alignment horizontal="right" vertical="center"/>
    </xf>
    <xf numFmtId="10" fontId="6" fillId="3" borderId="2" xfId="0" applyNumberFormat="1" applyFont="1" applyFill="1" applyBorder="1" applyAlignment="1">
      <alignment horizontal="right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8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3" borderId="8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10" fontId="10" fillId="3" borderId="8" xfId="0" applyNumberFormat="1" applyFont="1" applyFill="1" applyBorder="1" applyAlignment="1">
      <alignment horizontal="right" vertical="center"/>
    </xf>
    <xf numFmtId="10" fontId="10" fillId="3" borderId="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3994-14E9-EE42-8A08-81D95EC500EE}">
  <sheetPr>
    <pageSetUpPr fitToPage="1"/>
  </sheetPr>
  <dimension ref="B1:T60"/>
  <sheetViews>
    <sheetView showGridLines="0" tabSelected="1" view="pageBreakPreview" zoomScale="60" zoomScalePageLayoutView="60" workbookViewId="0" topLeftCell="I1">
      <selection activeCell="T5" sqref="T5"/>
    </sheetView>
  </sheetViews>
  <sheetFormatPr defaultColWidth="11.421875" defaultRowHeight="12.75"/>
  <cols>
    <col min="1" max="1" width="1.8515625" style="0" customWidth="1"/>
    <col min="2" max="3" width="5.421875" style="0" customWidth="1"/>
    <col min="4" max="4" width="17.8515625" style="0" customWidth="1"/>
    <col min="5" max="5" width="11.8515625" style="0" customWidth="1"/>
    <col min="6" max="6" width="19.421875" style="0" customWidth="1"/>
    <col min="7" max="7" width="10.00390625" style="0" customWidth="1"/>
    <col min="8" max="8" width="11.140625" style="0" customWidth="1"/>
    <col min="9" max="9" width="9.00390625" style="1" customWidth="1"/>
    <col min="10" max="10" width="8.421875" style="0" customWidth="1"/>
    <col min="11" max="11" width="11.421875" style="0" customWidth="1"/>
    <col min="12" max="12" width="10.28125" style="0" customWidth="1"/>
    <col min="13" max="13" width="12.00390625" style="0" customWidth="1"/>
    <col min="14" max="14" width="11.7109375" style="0" customWidth="1"/>
    <col min="15" max="15" width="12.28125" style="0" customWidth="1"/>
    <col min="16" max="16" width="11.421875" style="0" customWidth="1"/>
    <col min="17" max="17" width="11.28125" style="0" customWidth="1"/>
    <col min="18" max="19" width="6.8515625" style="2" customWidth="1"/>
    <col min="20" max="20" width="29.28125" style="0" customWidth="1"/>
  </cols>
  <sheetData>
    <row r="1" spans="2:19" s="4" customFormat="1" ht="18">
      <c r="B1" s="3" t="s">
        <v>0</v>
      </c>
      <c r="D1" s="5"/>
      <c r="E1" s="6" t="s">
        <v>1</v>
      </c>
      <c r="F1" s="7"/>
      <c r="G1" s="7"/>
      <c r="R1" s="8"/>
      <c r="S1" s="8"/>
    </row>
    <row r="2" spans="18:19" s="4" customFormat="1" ht="6" customHeight="1">
      <c r="R2" s="8"/>
      <c r="S2" s="8"/>
    </row>
    <row r="3" spans="2:19" s="8" customFormat="1" ht="36" customHeight="1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</row>
    <row r="4" spans="2:20" s="4" customFormat="1" ht="53.25" customHeight="1">
      <c r="B4" s="10" t="s">
        <v>20</v>
      </c>
      <c r="C4" s="10" t="s">
        <v>21</v>
      </c>
      <c r="D4" s="11" t="s">
        <v>22</v>
      </c>
      <c r="E4" s="10" t="s">
        <v>23</v>
      </c>
      <c r="F4" s="12" t="s">
        <v>24</v>
      </c>
      <c r="G4" s="13">
        <v>43935</v>
      </c>
      <c r="H4" s="14">
        <v>1822950</v>
      </c>
      <c r="I4" s="15">
        <f>+H4/O4</f>
        <v>0.611687133039101</v>
      </c>
      <c r="J4" s="16" t="s">
        <v>25</v>
      </c>
      <c r="K4" s="12" t="s">
        <v>26</v>
      </c>
      <c r="L4" s="17">
        <v>44227</v>
      </c>
      <c r="M4" s="14">
        <f>+H4</f>
        <v>1822950</v>
      </c>
      <c r="N4" s="18">
        <v>2980200.01</v>
      </c>
      <c r="O4" s="18">
        <f>+N4</f>
        <v>2980200.01</v>
      </c>
      <c r="P4" s="14">
        <f>637912.11+1025765.23+159272.66</f>
        <v>1822949.9999999998</v>
      </c>
      <c r="Q4" s="14">
        <f>+P4</f>
        <v>1822949.9999999998</v>
      </c>
      <c r="R4" s="19" t="s">
        <v>25</v>
      </c>
      <c r="S4" s="20" t="s">
        <v>25</v>
      </c>
      <c r="T4" s="21"/>
    </row>
    <row r="5" spans="2:19" s="4" customFormat="1" ht="54" customHeight="1">
      <c r="B5" s="10" t="s">
        <v>20</v>
      </c>
      <c r="C5" s="10" t="s">
        <v>21</v>
      </c>
      <c r="D5" s="11" t="s">
        <v>27</v>
      </c>
      <c r="E5" s="10" t="s">
        <v>23</v>
      </c>
      <c r="F5" s="12" t="s">
        <v>24</v>
      </c>
      <c r="G5" s="13">
        <v>44069</v>
      </c>
      <c r="H5" s="14">
        <v>212438</v>
      </c>
      <c r="I5" s="22">
        <f>+H5/O5</f>
        <v>0.9928918574763325</v>
      </c>
      <c r="J5" s="16" t="s">
        <v>25</v>
      </c>
      <c r="K5" s="12" t="s">
        <v>26</v>
      </c>
      <c r="L5" s="17">
        <v>44227</v>
      </c>
      <c r="M5" s="14">
        <f>190153.92+22284.08</f>
        <v>212438</v>
      </c>
      <c r="N5" s="14">
        <f>26337.7+187621.15</f>
        <v>213958.85</v>
      </c>
      <c r="O5" s="14">
        <f>+N5</f>
        <v>213958.85</v>
      </c>
      <c r="P5" s="14">
        <f>+M5</f>
        <v>212438</v>
      </c>
      <c r="Q5" s="14">
        <f>+P5</f>
        <v>212438</v>
      </c>
      <c r="R5" s="19" t="s">
        <v>25</v>
      </c>
      <c r="S5" s="20" t="s">
        <v>25</v>
      </c>
    </row>
    <row r="6" spans="2:19" s="27" customFormat="1" ht="32.25" customHeight="1">
      <c r="B6" s="23" t="s">
        <v>28</v>
      </c>
      <c r="C6" s="23" t="s">
        <v>21</v>
      </c>
      <c r="D6" s="24" t="s">
        <v>29</v>
      </c>
      <c r="E6" s="23" t="s">
        <v>30</v>
      </c>
      <c r="F6" s="25" t="s">
        <v>31</v>
      </c>
      <c r="G6" s="13">
        <v>43980</v>
      </c>
      <c r="H6" s="18">
        <v>18700</v>
      </c>
      <c r="I6" s="15">
        <f>+H6/O6</f>
        <v>0.6369086158749643</v>
      </c>
      <c r="J6" s="26" t="s">
        <v>25</v>
      </c>
      <c r="K6" s="25" t="s">
        <v>26</v>
      </c>
      <c r="L6" s="17">
        <v>44255</v>
      </c>
      <c r="M6" s="18">
        <f>+H6</f>
        <v>18700</v>
      </c>
      <c r="N6" s="18">
        <v>29360.57</v>
      </c>
      <c r="O6" s="18">
        <v>29360.57</v>
      </c>
      <c r="P6" s="18">
        <f>+M6</f>
        <v>18700</v>
      </c>
      <c r="Q6" s="18">
        <f>+P6</f>
        <v>18700</v>
      </c>
      <c r="R6" s="23" t="s">
        <v>25</v>
      </c>
      <c r="S6" s="23" t="s">
        <v>25</v>
      </c>
    </row>
    <row r="7" spans="2:19" s="27" customFormat="1" ht="11.25" customHeight="1">
      <c r="B7" s="59" t="s">
        <v>20</v>
      </c>
      <c r="C7" s="59" t="s">
        <v>32</v>
      </c>
      <c r="D7" s="61" t="s">
        <v>33</v>
      </c>
      <c r="E7" s="59" t="s">
        <v>34</v>
      </c>
      <c r="F7" s="63" t="s">
        <v>24</v>
      </c>
      <c r="G7" s="57">
        <v>44193</v>
      </c>
      <c r="H7" s="65">
        <v>45500</v>
      </c>
      <c r="I7" s="67">
        <v>1</v>
      </c>
      <c r="J7" s="69" t="s">
        <v>25</v>
      </c>
      <c r="K7" s="71">
        <v>44196</v>
      </c>
      <c r="L7" s="73">
        <v>44377</v>
      </c>
      <c r="M7" s="65">
        <f>+H7</f>
        <v>45500</v>
      </c>
      <c r="N7" s="65">
        <v>45500</v>
      </c>
      <c r="O7" s="65">
        <f>+N7</f>
        <v>45500</v>
      </c>
      <c r="P7" s="65">
        <v>45500</v>
      </c>
      <c r="Q7" s="65">
        <f>+P7</f>
        <v>45500</v>
      </c>
      <c r="R7" s="59" t="s">
        <v>25</v>
      </c>
      <c r="S7" s="59" t="s">
        <v>25</v>
      </c>
    </row>
    <row r="8" spans="2:19" s="27" customFormat="1" ht="42.75" customHeight="1">
      <c r="B8" s="60"/>
      <c r="C8" s="60"/>
      <c r="D8" s="62"/>
      <c r="E8" s="60"/>
      <c r="F8" s="64"/>
      <c r="G8" s="58"/>
      <c r="H8" s="66"/>
      <c r="I8" s="68"/>
      <c r="J8" s="70"/>
      <c r="K8" s="72"/>
      <c r="L8" s="74"/>
      <c r="M8" s="66"/>
      <c r="N8" s="66"/>
      <c r="O8" s="66"/>
      <c r="P8" s="66"/>
      <c r="Q8" s="66"/>
      <c r="R8" s="60"/>
      <c r="S8" s="60"/>
    </row>
    <row r="9" spans="2:19" s="27" customFormat="1" ht="54.75" customHeight="1">
      <c r="B9" s="28" t="s">
        <v>20</v>
      </c>
      <c r="C9" s="28" t="s">
        <v>32</v>
      </c>
      <c r="D9" s="29" t="s">
        <v>35</v>
      </c>
      <c r="E9" s="28" t="s">
        <v>34</v>
      </c>
      <c r="F9" s="30" t="s">
        <v>24</v>
      </c>
      <c r="G9" s="31">
        <v>44070</v>
      </c>
      <c r="H9" s="32">
        <v>37435</v>
      </c>
      <c r="I9" s="33">
        <v>1</v>
      </c>
      <c r="J9" s="34" t="s">
        <v>25</v>
      </c>
      <c r="K9" s="35">
        <v>44196</v>
      </c>
      <c r="L9" s="36">
        <v>44196</v>
      </c>
      <c r="M9" s="32">
        <f>+H9</f>
        <v>37435</v>
      </c>
      <c r="N9" s="37">
        <f>+M9</f>
        <v>37435</v>
      </c>
      <c r="O9" s="37">
        <f>+N9</f>
        <v>37435</v>
      </c>
      <c r="P9" s="32">
        <f>+O9</f>
        <v>37435</v>
      </c>
      <c r="Q9" s="32">
        <f>+P9</f>
        <v>37435</v>
      </c>
      <c r="R9" s="28" t="s">
        <v>25</v>
      </c>
      <c r="S9" s="28" t="s">
        <v>25</v>
      </c>
    </row>
    <row r="10" spans="2:20" s="27" customFormat="1" ht="56.25" customHeight="1">
      <c r="B10" s="10" t="s">
        <v>20</v>
      </c>
      <c r="C10" s="10" t="s">
        <v>32</v>
      </c>
      <c r="D10" s="11" t="s">
        <v>36</v>
      </c>
      <c r="E10" s="10" t="s">
        <v>23</v>
      </c>
      <c r="F10" s="12" t="s">
        <v>24</v>
      </c>
      <c r="G10" s="13">
        <v>44148</v>
      </c>
      <c r="H10" s="14">
        <v>40000</v>
      </c>
      <c r="I10" s="22">
        <v>1</v>
      </c>
      <c r="J10" s="16" t="s">
        <v>25</v>
      </c>
      <c r="K10" s="12" t="s">
        <v>26</v>
      </c>
      <c r="L10" s="20">
        <v>44408</v>
      </c>
      <c r="M10" s="14">
        <f>+H10</f>
        <v>40000</v>
      </c>
      <c r="N10" s="14">
        <v>40000</v>
      </c>
      <c r="O10" s="14">
        <f>+N10</f>
        <v>40000</v>
      </c>
      <c r="P10" s="14">
        <f>+M10</f>
        <v>40000</v>
      </c>
      <c r="Q10" s="14">
        <f>+P10</f>
        <v>40000</v>
      </c>
      <c r="R10" s="16" t="s">
        <v>25</v>
      </c>
      <c r="S10" s="16" t="s">
        <v>25</v>
      </c>
      <c r="T10" s="38"/>
    </row>
    <row r="11" spans="2:20" s="27" customFormat="1" ht="33.75" customHeight="1">
      <c r="B11" s="59" t="s">
        <v>28</v>
      </c>
      <c r="C11" s="59" t="s">
        <v>21</v>
      </c>
      <c r="D11" s="61" t="s">
        <v>37</v>
      </c>
      <c r="E11" s="59" t="s">
        <v>38</v>
      </c>
      <c r="F11" s="63" t="s">
        <v>24</v>
      </c>
      <c r="G11" s="57" t="s">
        <v>39</v>
      </c>
      <c r="H11" s="65">
        <v>56505.51</v>
      </c>
      <c r="I11" s="75">
        <v>1</v>
      </c>
      <c r="J11" s="69" t="s">
        <v>25</v>
      </c>
      <c r="K11" s="12" t="s">
        <v>40</v>
      </c>
      <c r="L11" s="77">
        <v>44408</v>
      </c>
      <c r="M11" s="14">
        <v>17554.89</v>
      </c>
      <c r="N11" s="14">
        <v>18396.08</v>
      </c>
      <c r="O11" s="14">
        <f aca="true" t="shared" si="0" ref="N11:Q12">+N11</f>
        <v>18396.08</v>
      </c>
      <c r="P11" s="14">
        <f>+M11</f>
        <v>17554.89</v>
      </c>
      <c r="Q11" s="14">
        <f t="shared" si="0"/>
        <v>17554.89</v>
      </c>
      <c r="R11" s="10" t="s">
        <v>25</v>
      </c>
      <c r="S11" s="17" t="s">
        <v>25</v>
      </c>
      <c r="T11" s="38"/>
    </row>
    <row r="12" spans="2:20" s="27" customFormat="1" ht="32.25" customHeight="1">
      <c r="B12" s="60"/>
      <c r="C12" s="60"/>
      <c r="D12" s="62"/>
      <c r="E12" s="60"/>
      <c r="F12" s="64"/>
      <c r="G12" s="58"/>
      <c r="H12" s="66"/>
      <c r="I12" s="76"/>
      <c r="J12" s="70"/>
      <c r="K12" s="12" t="s">
        <v>41</v>
      </c>
      <c r="L12" s="78"/>
      <c r="M12" s="14">
        <f>+H11-M11</f>
        <v>38950.62</v>
      </c>
      <c r="N12" s="14">
        <f t="shared" si="0"/>
        <v>38950.62</v>
      </c>
      <c r="O12" s="14">
        <f t="shared" si="0"/>
        <v>38950.62</v>
      </c>
      <c r="P12" s="14">
        <f t="shared" si="0"/>
        <v>38950.62</v>
      </c>
      <c r="Q12" s="14">
        <f t="shared" si="0"/>
        <v>38950.62</v>
      </c>
      <c r="R12" s="10" t="s">
        <v>25</v>
      </c>
      <c r="S12" s="17" t="s">
        <v>25</v>
      </c>
      <c r="T12" s="38"/>
    </row>
    <row r="13" spans="2:20" ht="72" customHeight="1">
      <c r="B13" s="10" t="s">
        <v>20</v>
      </c>
      <c r="C13" s="10" t="s">
        <v>21</v>
      </c>
      <c r="D13" s="39" t="s">
        <v>42</v>
      </c>
      <c r="E13" s="10" t="s">
        <v>23</v>
      </c>
      <c r="F13" s="12" t="s">
        <v>43</v>
      </c>
      <c r="G13" s="13">
        <v>44151</v>
      </c>
      <c r="H13" s="14">
        <v>307270</v>
      </c>
      <c r="I13" s="15">
        <f>+H13/O13</f>
        <v>0.6395738145029872</v>
      </c>
      <c r="J13" s="16" t="s">
        <v>25</v>
      </c>
      <c r="K13" s="12" t="s">
        <v>26</v>
      </c>
      <c r="L13" s="17">
        <v>44286</v>
      </c>
      <c r="M13" s="14">
        <f>+H13</f>
        <v>307270</v>
      </c>
      <c r="N13" s="14">
        <v>480429.3</v>
      </c>
      <c r="O13" s="14">
        <f>+N13</f>
        <v>480429.3</v>
      </c>
      <c r="P13" s="14">
        <v>307270</v>
      </c>
      <c r="Q13" s="14">
        <f>+P13</f>
        <v>307270</v>
      </c>
      <c r="R13" s="16" t="s">
        <v>25</v>
      </c>
      <c r="S13" s="16" t="s">
        <v>25</v>
      </c>
      <c r="T13" s="40"/>
    </row>
    <row r="14" spans="2:20" ht="36" customHeight="1">
      <c r="B14" s="79" t="s">
        <v>28</v>
      </c>
      <c r="C14" s="79" t="s">
        <v>21</v>
      </c>
      <c r="D14" s="81" t="s">
        <v>44</v>
      </c>
      <c r="E14" s="79" t="s">
        <v>45</v>
      </c>
      <c r="F14" s="83" t="s">
        <v>46</v>
      </c>
      <c r="G14" s="85">
        <v>43003</v>
      </c>
      <c r="H14" s="90">
        <v>2917078.59</v>
      </c>
      <c r="I14" s="92">
        <f>+O14/H14</f>
        <v>0.6260987949591033</v>
      </c>
      <c r="J14" s="94" t="s">
        <v>25</v>
      </c>
      <c r="K14" s="96">
        <v>45169</v>
      </c>
      <c r="L14" s="13" t="s">
        <v>47</v>
      </c>
      <c r="M14" s="98">
        <f>1161195.95+665183.44</f>
        <v>1826379.39</v>
      </c>
      <c r="N14" s="100">
        <v>665183.44</v>
      </c>
      <c r="O14" s="100">
        <f>665183.44+1161195.95</f>
        <v>1826379.39</v>
      </c>
      <c r="P14" s="65">
        <v>665183.44</v>
      </c>
      <c r="Q14" s="98">
        <f>+M14</f>
        <v>1826379.39</v>
      </c>
      <c r="R14" s="102" t="s">
        <v>25</v>
      </c>
      <c r="S14" s="104" t="s">
        <v>25</v>
      </c>
      <c r="T14" s="40"/>
    </row>
    <row r="15" spans="2:19" s="4" customFormat="1" ht="48" customHeight="1">
      <c r="B15" s="80"/>
      <c r="C15" s="80"/>
      <c r="D15" s="82"/>
      <c r="E15" s="80"/>
      <c r="F15" s="84"/>
      <c r="G15" s="86"/>
      <c r="H15" s="91"/>
      <c r="I15" s="93"/>
      <c r="J15" s="95"/>
      <c r="K15" s="97"/>
      <c r="L15" s="41" t="s">
        <v>48</v>
      </c>
      <c r="M15" s="99"/>
      <c r="N15" s="101"/>
      <c r="O15" s="101"/>
      <c r="P15" s="66"/>
      <c r="Q15" s="99"/>
      <c r="R15" s="103"/>
      <c r="S15" s="105"/>
    </row>
    <row r="16" s="4" customFormat="1" ht="8.25" customHeight="1"/>
    <row r="17" spans="2:19" s="42" customFormat="1" ht="14.25" customHeight="1">
      <c r="B17" s="87" t="s">
        <v>49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19" s="47" customFormat="1" ht="10.5" customHeight="1">
      <c r="B18" s="43" t="s">
        <v>50</v>
      </c>
      <c r="C18" s="44"/>
      <c r="D18" s="44"/>
      <c r="E18" s="44"/>
      <c r="F18" s="44"/>
      <c r="G18" s="44"/>
      <c r="H18" s="44" t="s">
        <v>51</v>
      </c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6"/>
    </row>
    <row r="19" spans="2:19" s="47" customFormat="1" ht="10.5" customHeight="1">
      <c r="B19" s="43" t="s">
        <v>52</v>
      </c>
      <c r="C19" s="44"/>
      <c r="D19" s="44"/>
      <c r="E19" s="44"/>
      <c r="F19" s="44"/>
      <c r="G19" s="44"/>
      <c r="H19" s="44" t="s">
        <v>53</v>
      </c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6"/>
    </row>
    <row r="20" spans="2:19" s="47" customFormat="1" ht="10.5" customHeight="1">
      <c r="B20" s="43" t="s">
        <v>54</v>
      </c>
      <c r="C20" s="44"/>
      <c r="D20" s="44"/>
      <c r="E20" s="44"/>
      <c r="F20" s="44"/>
      <c r="G20" s="44"/>
      <c r="H20" s="44" t="s">
        <v>55</v>
      </c>
      <c r="I20" s="44"/>
      <c r="J20" s="44"/>
      <c r="K20" s="44"/>
      <c r="L20" s="44"/>
      <c r="M20" s="44"/>
      <c r="N20" s="44"/>
      <c r="O20" s="48"/>
      <c r="P20" s="44"/>
      <c r="Q20" s="44"/>
      <c r="R20" s="45"/>
      <c r="S20" s="46"/>
    </row>
    <row r="21" spans="2:19" s="47" customFormat="1" ht="10.5" customHeight="1">
      <c r="B21" s="43" t="s">
        <v>56</v>
      </c>
      <c r="C21" s="44"/>
      <c r="D21" s="44"/>
      <c r="E21" s="44"/>
      <c r="F21" s="44"/>
      <c r="G21" s="44"/>
      <c r="H21" s="44" t="s">
        <v>57</v>
      </c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6"/>
    </row>
    <row r="22" spans="2:19" s="47" customFormat="1" ht="10.5" customHeight="1">
      <c r="B22" s="43" t="s">
        <v>58</v>
      </c>
      <c r="C22" s="44"/>
      <c r="D22" s="44"/>
      <c r="E22" s="44"/>
      <c r="F22" s="44"/>
      <c r="G22" s="44"/>
      <c r="H22" s="44" t="s">
        <v>59</v>
      </c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6"/>
    </row>
    <row r="23" spans="2:19" s="47" customFormat="1" ht="10.5" customHeight="1">
      <c r="B23" s="43" t="s">
        <v>60</v>
      </c>
      <c r="C23" s="44"/>
      <c r="D23" s="44"/>
      <c r="E23" s="44"/>
      <c r="F23" s="44"/>
      <c r="G23" s="44"/>
      <c r="H23" s="44" t="s">
        <v>61</v>
      </c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6"/>
    </row>
    <row r="24" spans="2:19" s="47" customFormat="1" ht="10.5" customHeight="1">
      <c r="B24" s="43" t="s">
        <v>62</v>
      </c>
      <c r="C24" s="44"/>
      <c r="D24" s="44"/>
      <c r="E24" s="44"/>
      <c r="F24" s="44"/>
      <c r="G24" s="44"/>
      <c r="H24" s="44" t="s">
        <v>63</v>
      </c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/>
    </row>
    <row r="25" spans="2:19" s="47" customFormat="1" ht="10.5" customHeight="1">
      <c r="B25" s="43" t="s">
        <v>64</v>
      </c>
      <c r="C25" s="44"/>
      <c r="D25" s="44"/>
      <c r="E25" s="44"/>
      <c r="F25" s="44"/>
      <c r="G25" s="44"/>
      <c r="H25" s="44" t="s">
        <v>65</v>
      </c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6"/>
    </row>
    <row r="26" spans="2:19" s="47" customFormat="1" ht="10.5" customHeight="1">
      <c r="B26" s="49" t="s">
        <v>66</v>
      </c>
      <c r="C26" s="50"/>
      <c r="D26" s="50"/>
      <c r="E26" s="50"/>
      <c r="F26" s="50"/>
      <c r="G26" s="50"/>
      <c r="H26" s="50" t="s">
        <v>67</v>
      </c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2"/>
    </row>
    <row r="27" spans="9:19" s="47" customFormat="1" ht="14.25">
      <c r="I27" s="1"/>
      <c r="J27" s="1"/>
      <c r="K27" s="1"/>
      <c r="L27" s="1"/>
      <c r="M27" s="1"/>
      <c r="N27" s="1"/>
      <c r="O27" s="1"/>
      <c r="P27" s="1"/>
      <c r="Q27" s="1"/>
      <c r="R27" s="53"/>
      <c r="S27" s="53"/>
    </row>
    <row r="28" spans="9:17" s="47" customFormat="1" ht="14.25">
      <c r="I28" s="1"/>
      <c r="J28" s="1"/>
      <c r="K28" s="1"/>
      <c r="P28" s="54"/>
      <c r="Q28" s="54"/>
    </row>
    <row r="29" spans="9:19" s="47" customFormat="1" ht="14.25">
      <c r="I29" s="1"/>
      <c r="J29" s="1"/>
      <c r="K29" s="1"/>
      <c r="L29" s="1"/>
      <c r="M29" s="1"/>
      <c r="N29" s="55"/>
      <c r="O29" s="1"/>
      <c r="P29" s="1"/>
      <c r="Q29" s="1"/>
      <c r="R29" s="53"/>
      <c r="S29" s="53"/>
    </row>
    <row r="30" spans="9:19" s="47" customFormat="1" ht="14.25">
      <c r="I30" s="1"/>
      <c r="J30" s="1"/>
      <c r="K30" s="1"/>
      <c r="L30" s="1"/>
      <c r="M30" s="1"/>
      <c r="N30" s="1"/>
      <c r="O30" s="1"/>
      <c r="P30" s="1"/>
      <c r="Q30" s="1"/>
      <c r="R30" s="53"/>
      <c r="S30" s="53"/>
    </row>
    <row r="31" spans="9:19" s="47" customFormat="1" ht="14.25">
      <c r="I31" s="1"/>
      <c r="J31" s="1"/>
      <c r="K31" s="1"/>
      <c r="L31" s="1"/>
      <c r="M31" s="1"/>
      <c r="N31" s="1"/>
      <c r="O31" s="1"/>
      <c r="P31" s="1"/>
      <c r="Q31" s="1"/>
      <c r="R31" s="53"/>
      <c r="S31" s="53"/>
    </row>
    <row r="32" spans="9:19" s="47" customFormat="1" ht="14.25">
      <c r="I32" s="1"/>
      <c r="J32" s="1"/>
      <c r="K32" s="1"/>
      <c r="L32" s="1"/>
      <c r="M32" s="1"/>
      <c r="N32" s="1"/>
      <c r="O32" s="1"/>
      <c r="P32" s="1"/>
      <c r="Q32" s="1"/>
      <c r="R32" s="53"/>
      <c r="S32" s="53"/>
    </row>
    <row r="33" spans="9:19" s="47" customFormat="1" ht="14.25">
      <c r="I33" s="1"/>
      <c r="J33" s="1"/>
      <c r="K33" s="1"/>
      <c r="L33" s="1"/>
      <c r="M33" s="1"/>
      <c r="N33" s="1"/>
      <c r="O33" s="1"/>
      <c r="P33" s="1"/>
      <c r="Q33" s="1"/>
      <c r="R33" s="53"/>
      <c r="S33" s="53"/>
    </row>
    <row r="34" spans="9:19" s="47" customFormat="1" ht="14.25">
      <c r="I34" s="1"/>
      <c r="J34" s="1"/>
      <c r="K34" s="1"/>
      <c r="L34" s="1"/>
      <c r="M34" s="1"/>
      <c r="N34" s="1"/>
      <c r="O34" s="1"/>
      <c r="P34" s="1"/>
      <c r="Q34" s="1"/>
      <c r="R34" s="53"/>
      <c r="S34" s="53"/>
    </row>
    <row r="35" spans="9:19" s="47" customFormat="1" ht="14.25">
      <c r="I35" s="1"/>
      <c r="J35" s="1"/>
      <c r="K35" s="1"/>
      <c r="L35" s="1"/>
      <c r="M35" s="1"/>
      <c r="N35" s="1"/>
      <c r="O35" s="1"/>
      <c r="P35" s="1"/>
      <c r="Q35" s="1"/>
      <c r="R35" s="53"/>
      <c r="S35" s="53"/>
    </row>
    <row r="38" ht="12.75">
      <c r="D38" s="1"/>
    </row>
    <row r="60" ht="12.75">
      <c r="S60" s="56"/>
    </row>
  </sheetData>
  <mergeCells count="46">
    <mergeCell ref="B17:S17"/>
    <mergeCell ref="H14:H15"/>
    <mergeCell ref="I14:I15"/>
    <mergeCell ref="J14:J15"/>
    <mergeCell ref="K14:K15"/>
    <mergeCell ref="M14:M15"/>
    <mergeCell ref="N14:N15"/>
    <mergeCell ref="O14:O15"/>
    <mergeCell ref="P14:P15"/>
    <mergeCell ref="Q14:Q15"/>
    <mergeCell ref="R14:R15"/>
    <mergeCell ref="S14:S15"/>
    <mergeCell ref="H11:H12"/>
    <mergeCell ref="I11:I12"/>
    <mergeCell ref="J11:J12"/>
    <mergeCell ref="L11:L12"/>
    <mergeCell ref="B14:B15"/>
    <mergeCell ref="C14:C15"/>
    <mergeCell ref="D14:D15"/>
    <mergeCell ref="E14:E15"/>
    <mergeCell ref="F14:F15"/>
    <mergeCell ref="G14:G15"/>
    <mergeCell ref="B11:B12"/>
    <mergeCell ref="C11:C12"/>
    <mergeCell ref="D11:D12"/>
    <mergeCell ref="E11:E12"/>
    <mergeCell ref="F11:F12"/>
    <mergeCell ref="G11:G12"/>
    <mergeCell ref="S7:S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G7:G8"/>
    <mergeCell ref="B7:B8"/>
    <mergeCell ref="C7:C8"/>
    <mergeCell ref="D7:D8"/>
    <mergeCell ref="E7:E8"/>
    <mergeCell ref="F7:F8"/>
  </mergeCells>
  <printOptions horizontalCentered="1"/>
  <pageMargins left="0.03937007874015748" right="0.03937007874015748" top="0.15748031496062992" bottom="0.15748031496062992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informatica</cp:lastModifiedBy>
  <dcterms:created xsi:type="dcterms:W3CDTF">2021-06-04T10:55:32Z</dcterms:created>
  <dcterms:modified xsi:type="dcterms:W3CDTF">2021-06-15T11:34:26Z</dcterms:modified>
  <cp:category/>
  <cp:version/>
  <cp:contentType/>
  <cp:contentStatus/>
</cp:coreProperties>
</file>